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Tonery II 031-2021\"/>
    </mc:Choice>
  </mc:AlternateContent>
  <xr:revisionPtr revIDLastSave="0" documentId="8_{21BBB1A3-BF9F-4780-A1A1-C2C0F6C14D4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Tonery!$B$1:$S$21</definedName>
  </definedNames>
  <calcPr calcId="191029"/>
</workbook>
</file>

<file path=xl/calcChain.xml><?xml version="1.0" encoding="utf-8"?>
<calcChain xmlns="http://schemas.openxmlformats.org/spreadsheetml/2006/main">
  <c r="R9" i="1" l="1"/>
  <c r="S10" i="1"/>
  <c r="R14" i="1"/>
  <c r="R15" i="1"/>
  <c r="S16" i="1"/>
  <c r="S9" i="1"/>
  <c r="R10" i="1"/>
  <c r="R11" i="1"/>
  <c r="S11" i="1"/>
  <c r="R12" i="1"/>
  <c r="S12" i="1"/>
  <c r="R13" i="1"/>
  <c r="S13" i="1"/>
  <c r="S15" i="1"/>
  <c r="R16" i="1"/>
  <c r="R17" i="1"/>
  <c r="S17" i="1"/>
  <c r="R18" i="1"/>
  <c r="S18" i="1"/>
  <c r="S14" i="1" l="1"/>
  <c r="O9" i="1"/>
  <c r="O10" i="1"/>
  <c r="O11" i="1"/>
  <c r="O12" i="1"/>
  <c r="O13" i="1"/>
  <c r="O14" i="1"/>
  <c r="O15" i="1"/>
  <c r="O16" i="1"/>
  <c r="O17" i="1"/>
  <c r="O18" i="1"/>
  <c r="S8" i="1" l="1"/>
  <c r="O8" i="1"/>
  <c r="R8" i="1" l="1"/>
  <c r="S7" i="1" l="1"/>
  <c r="R7" i="1"/>
  <c r="Q21" i="1" s="1"/>
  <c r="O7" i="1"/>
  <c r="P21" i="1" s="1"/>
</calcChain>
</file>

<file path=xl/sharedStrings.xml><?xml version="1.0" encoding="utf-8"?>
<sst xmlns="http://schemas.openxmlformats.org/spreadsheetml/2006/main" count="89" uniqueCount="70">
  <si>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</si>
  <si>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</si>
  <si>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</si>
  <si>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</si>
  <si>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</si>
  <si>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</si>
  <si>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</si>
  <si>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</si>
  <si>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</si>
  <si>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</si>
  <si>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</si>
  <si>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</si>
  <si>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</si>
  <si>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</si>
  <si>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</si>
  <si>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</si>
  <si>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</si>
  <si>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</si>
  <si>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</si>
  <si>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</si>
  <si>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</si>
  <si>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</si>
  <si>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</si>
  <si>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</si>
  <si>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</si>
  <si>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</si>
  <si>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</si>
  <si>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</si>
  <si>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</si>
  <si>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</si>
  <si>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</si>
  <si>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</si>
  <si>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031 - 2021 (kompatibilní)</t>
  </si>
  <si>
    <t xml:space="preserve"> Toner do tiskárny OKI MC 853 - černý</t>
  </si>
  <si>
    <t xml:space="preserve"> Toner do tiskárny HP LaserJet Pro MFP M26a - černý</t>
  </si>
  <si>
    <t xml:space="preserve"> Toner do tiskárny HP LaserJet Pro MFP M28a - černý</t>
  </si>
  <si>
    <t>Toner do tiskárny Samsung XPress C480 - černý</t>
  </si>
  <si>
    <t>: Toner do tiskárny Samsung XPress C480 - modrý</t>
  </si>
  <si>
    <t xml:space="preserve"> Toner do tiskárny Samsung XPress C480 - žlutá</t>
  </si>
  <si>
    <t xml:space="preserve"> Toner do tiskárny Samsung XPress C480 - purpurová</t>
  </si>
  <si>
    <t>Toner do tiskárny HP Laser Jet 1320 - černý</t>
  </si>
  <si>
    <t xml:space="preserve"> Toner do tiskárny Brother MFC-L2712DW - černý</t>
  </si>
  <si>
    <t xml:space="preserve"> Toner do tiskárny Canon i-sensys MF-4730 - černý</t>
  </si>
  <si>
    <t>Toner do tiskárny XEROX VersaLink B405 - černý</t>
  </si>
  <si>
    <t>KNJ - Bc. Kristýna Hrbáčková,
Tel.: 731 269 833,
E-mail: khrbacko@knj.zcu.cz</t>
  </si>
  <si>
    <t>Chodské náměstí 1,
301 00 Plzeň,
 Fakulta pedagogická - Katedra německého jazyka,
místnost CH 306</t>
  </si>
  <si>
    <t>DFPE - Bc. Veronika Forstová,
Tel.: 37763 6001,
E-mail: vforstov@fpe.zcu.cz</t>
  </si>
  <si>
    <t xml:space="preserve">Veleslavínova 42, 
301 00 Plzeň,
Fakulta pedagogická - Děkanát,
místnost VC 315 </t>
  </si>
  <si>
    <t xml:space="preserve">Kompatibilní tonerová kazeta CE285A Black. 
Minimální výtěžnost při 5% pokrytí 3 000 stran. </t>
  </si>
  <si>
    <t xml:space="preserve">Originální, nebo kompatibilní toner splňující podmínky certifikátu STMC. 
Minimální výtěžnost při 5% pokrytí 7 000 stran A4. </t>
  </si>
  <si>
    <t>Toner do tiskárny HP Laser Jet M 1132  - černý</t>
  </si>
  <si>
    <t xml:space="preserve">Originální, nebo kompatibilní toner splňující podmínky certifikátu STMC. 
Minimální výtěžnost při 5% pokrytí 1 000 stran A4. </t>
  </si>
  <si>
    <t xml:space="preserve">Originální, nebo kompatibilní toner splňující podmínky certifikátu STMC. 
Minimální výtěžnost při 5% pokrytí 1 500 stran A4. </t>
  </si>
  <si>
    <t>Originální, nebo kompatibilní toner splňující podmínky certifikátu STMC. 
Minimální výtěžnost při 5% pokrytí 1 000 stran A4.</t>
  </si>
  <si>
    <t xml:space="preserve">Originální, nebo kompatibilní toner splňující podmínky certifikátu STMC. 
Minimální výtěžnost při 5% pokrytí 2 500 stran A4. </t>
  </si>
  <si>
    <t xml:space="preserve">Originální, nebo kompatibilní toner splňující podmínky certifikátu STMC. 
Minimální výtěžnost při 5% pokrytí 1 200 stran A4. </t>
  </si>
  <si>
    <t xml:space="preserve">Originální, nebo kompatibilní toner splňující podmínky certifikátu STMC. 
Minimální výtěžnost při 5% pokrytí 2 100 stran A4. </t>
  </si>
  <si>
    <t xml:space="preserve">Originální, nebo kompatibilní toner splňující podmínky certifikátu STMC. 
Minimální výtěžnost při 5% pokrytí 13 900 stran A4. </t>
  </si>
  <si>
    <t>Alternativní toner CE285A, black, 3.000 stran, HP LJ Pro M1132</t>
  </si>
  <si>
    <t>Alternativní toner 45862840, black, 7.000 stran, OKI MC853</t>
  </si>
  <si>
    <t>Alternativní toner CF279A, black, 1.000 stran, HP LJ Pro M26a</t>
  </si>
  <si>
    <t>Alternativní toner CF244A, black, 1.000 stran, HP LJ Pro M28a</t>
  </si>
  <si>
    <t>Alternativní toner CLT-K404S, black, 1.500 stran, Samsung Xpress C480</t>
  </si>
  <si>
    <t>Alternativní toner CLT-C404S, cyan, 1.000 stran, Samsung Xpress C480</t>
  </si>
  <si>
    <t>Alternativní toner CLT-Y404S, yellow, 1.000 stran, Samsung Xpress C480</t>
  </si>
  <si>
    <t>Alternativní toner CLT-M404S, magenta, 1.000 stran, Samsung Xpress C480</t>
  </si>
  <si>
    <t>Alternativní toner Q5949A, black, 2.500 stran, HP LJ 1320</t>
  </si>
  <si>
    <t>Alternativní toner TN2411, black, 1.200 stran, Brother
MFC-L2712</t>
  </si>
  <si>
    <t>Alternativní toner CRG728, black, 2.100 stran, Canon i-sensys MF-4730</t>
  </si>
  <si>
    <t>Alternativní toner 106R03583, black, 13.900 stran, Xerox Versalink B405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</si>
</sst>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Border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7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9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8" xfId="0" applyFont="1" applyFill="1" applyBorder="1" applyAlignment="1" applyProtection="1">
      <alignment horizontal="left" vertical="center" wrapText="1" indent="1"/>
      <protection locked="0"/>
    </xf>
    <xf numFmtId="0" fontId="13" fillId="4" borderId="10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1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8"/>
  <sheetViews>
    <sheetView tabSelected="1" zoomScale="85" zoomScaleNormal="85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81.425781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3.7109375" hidden="1" customWidth="1"/>
    <col min="12" max="12" width="29.5703125" customWidth="1"/>
    <col min="13" max="13" width="38.7109375" customWidth="1"/>
    <col min="14" max="14" width="25.7109375" style="1" customWidth="1"/>
    <col min="15" max="15" width="19.28515625" style="1" hidden="1" customWidth="1"/>
    <col min="16" max="16" width="21.7109375" customWidth="1"/>
    <col min="17" max="17" width="24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85546875" style="4" customWidth="1"/>
  </cols>
  <sheetData>
    <row r="1" spans="2:21" s="5" customFormat="1" ht="34.15" customHeight="1" x14ac:dyDescent="0.25">
      <c r="B1" s="114" t="s">
        <v>32</v>
      </c>
      <c r="C1" s="114"/>
      <c r="D1" s="29"/>
      <c r="E1" s="30"/>
      <c r="F1" s="1"/>
      <c r="G1" s="1"/>
      <c r="H1" s="1"/>
      <c r="I1" s="1"/>
      <c r="J1" s="1"/>
      <c r="N1" s="1"/>
      <c r="O1" s="1"/>
      <c r="U1" s="4"/>
    </row>
    <row r="2" spans="2:21" s="5" customFormat="1" ht="22.15" customHeight="1" x14ac:dyDescent="0.25">
      <c r="B2" s="33"/>
      <c r="C2" s="33"/>
      <c r="D2" s="29"/>
      <c r="E2" s="30"/>
      <c r="F2" s="1"/>
      <c r="G2" s="1"/>
      <c r="H2" s="1"/>
      <c r="I2" s="1"/>
      <c r="J2" s="1"/>
      <c r="N2" s="1"/>
      <c r="O2" s="1"/>
      <c r="U2" s="4"/>
    </row>
    <row r="3" spans="2:21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1"/>
      <c r="P3" s="35"/>
      <c r="Q3" s="35"/>
      <c r="R3" s="35"/>
      <c r="S3" s="35"/>
      <c r="U3" s="21"/>
    </row>
    <row r="4" spans="2:21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1"/>
      <c r="O4" s="21"/>
      <c r="P4" s="7"/>
      <c r="Q4" s="7"/>
      <c r="S4" s="7"/>
      <c r="U4" s="21"/>
    </row>
    <row r="5" spans="2:21" s="5" customFormat="1" ht="34.5" customHeight="1" thickBot="1" x14ac:dyDescent="0.3">
      <c r="B5" s="11"/>
      <c r="C5" s="12"/>
      <c r="D5" s="13"/>
      <c r="E5" s="13"/>
      <c r="F5" s="6"/>
      <c r="G5" s="14" t="s">
        <v>2</v>
      </c>
      <c r="H5" s="43"/>
      <c r="I5" s="6"/>
      <c r="J5" s="6"/>
      <c r="N5" s="15"/>
      <c r="O5" s="15"/>
      <c r="Q5" s="14" t="s">
        <v>2</v>
      </c>
      <c r="U5" s="9"/>
    </row>
    <row r="6" spans="2:21" s="5" customFormat="1" ht="81" customHeight="1" thickTop="1" thickBot="1" x14ac:dyDescent="0.3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28</v>
      </c>
      <c r="I6" s="39" t="s">
        <v>19</v>
      </c>
      <c r="J6" s="39" t="s">
        <v>20</v>
      </c>
      <c r="K6" s="17" t="s">
        <v>31</v>
      </c>
      <c r="L6" s="40" t="s">
        <v>21</v>
      </c>
      <c r="M6" s="39" t="s">
        <v>22</v>
      </c>
      <c r="N6" s="17" t="s">
        <v>27</v>
      </c>
      <c r="O6" s="39" t="s">
        <v>23</v>
      </c>
      <c r="P6" s="17" t="s">
        <v>6</v>
      </c>
      <c r="Q6" s="20" t="s">
        <v>7</v>
      </c>
      <c r="R6" s="19" t="s">
        <v>8</v>
      </c>
      <c r="S6" s="19" t="s">
        <v>9</v>
      </c>
      <c r="T6" s="39" t="s">
        <v>24</v>
      </c>
      <c r="U6" s="39" t="s">
        <v>25</v>
      </c>
    </row>
    <row r="7" spans="2:21" ht="84.75" customHeight="1" thickTop="1" thickBot="1" x14ac:dyDescent="0.3">
      <c r="B7" s="63">
        <v>1</v>
      </c>
      <c r="C7" s="81" t="s">
        <v>50</v>
      </c>
      <c r="D7" s="64">
        <v>1</v>
      </c>
      <c r="E7" s="65" t="s">
        <v>15</v>
      </c>
      <c r="F7" s="93" t="s">
        <v>48</v>
      </c>
      <c r="G7" s="85" t="s">
        <v>58</v>
      </c>
      <c r="H7" s="66" t="s">
        <v>29</v>
      </c>
      <c r="I7" s="67" t="s">
        <v>26</v>
      </c>
      <c r="J7" s="65" t="s">
        <v>30</v>
      </c>
      <c r="K7" s="68"/>
      <c r="L7" s="80" t="s">
        <v>44</v>
      </c>
      <c r="M7" s="80" t="s">
        <v>45</v>
      </c>
      <c r="N7" s="69">
        <v>14</v>
      </c>
      <c r="O7" s="70">
        <f t="shared" ref="O7:O18" si="0">D7*P7</f>
        <v>412</v>
      </c>
      <c r="P7" s="71">
        <v>412</v>
      </c>
      <c r="Q7" s="89">
        <v>387</v>
      </c>
      <c r="R7" s="72">
        <f t="shared" ref="R7:R18" si="1">D7*Q7</f>
        <v>387</v>
      </c>
      <c r="S7" s="73" t="str">
        <f t="shared" ref="S7" si="2">IF(ISNUMBER(Q7), IF(Q7&gt;P7,"NEVYHOVUJE","VYHOVUJE")," ")</f>
        <v>VYHOVUJE</v>
      </c>
      <c r="T7" s="65"/>
      <c r="U7" s="65" t="s">
        <v>10</v>
      </c>
    </row>
    <row r="8" spans="2:21" s="5" customFormat="1" ht="56.25" customHeight="1" x14ac:dyDescent="0.25">
      <c r="B8" s="58">
        <v>2</v>
      </c>
      <c r="C8" s="59" t="s">
        <v>33</v>
      </c>
      <c r="D8" s="60">
        <v>1</v>
      </c>
      <c r="E8" s="61" t="s">
        <v>15</v>
      </c>
      <c r="F8" s="82" t="s">
        <v>49</v>
      </c>
      <c r="G8" s="86" t="s">
        <v>59</v>
      </c>
      <c r="H8" s="111" t="s">
        <v>29</v>
      </c>
      <c r="I8" s="98" t="s">
        <v>26</v>
      </c>
      <c r="J8" s="101" t="s">
        <v>30</v>
      </c>
      <c r="K8" s="104"/>
      <c r="L8" s="107" t="s">
        <v>46</v>
      </c>
      <c r="M8" s="107" t="s">
        <v>47</v>
      </c>
      <c r="N8" s="108">
        <v>14</v>
      </c>
      <c r="O8" s="74">
        <f t="shared" si="0"/>
        <v>1200</v>
      </c>
      <c r="P8" s="75">
        <v>1200</v>
      </c>
      <c r="Q8" s="90">
        <v>980</v>
      </c>
      <c r="R8" s="76">
        <f t="shared" si="1"/>
        <v>980</v>
      </c>
      <c r="S8" s="77" t="str">
        <f t="shared" ref="S8" si="3">IF(ISNUMBER(Q8), IF(Q8&gt;P8,"NEVYHOVUJE","VYHOVUJE")," ")</f>
        <v>VYHOVUJE</v>
      </c>
      <c r="T8" s="78"/>
      <c r="U8" s="101" t="s">
        <v>10</v>
      </c>
    </row>
    <row r="9" spans="2:21" s="5" customFormat="1" ht="50.25" customHeight="1" x14ac:dyDescent="0.25">
      <c r="B9" s="44">
        <v>3</v>
      </c>
      <c r="C9" s="45" t="s">
        <v>34</v>
      </c>
      <c r="D9" s="46">
        <v>2</v>
      </c>
      <c r="E9" s="47" t="s">
        <v>15</v>
      </c>
      <c r="F9" s="83" t="s">
        <v>51</v>
      </c>
      <c r="G9" s="87" t="s">
        <v>60</v>
      </c>
      <c r="H9" s="112"/>
      <c r="I9" s="99"/>
      <c r="J9" s="102"/>
      <c r="K9" s="105"/>
      <c r="L9" s="99"/>
      <c r="M9" s="99"/>
      <c r="N9" s="109"/>
      <c r="O9" s="62">
        <f t="shared" si="0"/>
        <v>800</v>
      </c>
      <c r="P9" s="48">
        <v>400</v>
      </c>
      <c r="Q9" s="91">
        <v>230</v>
      </c>
      <c r="R9" s="49">
        <f t="shared" si="1"/>
        <v>460</v>
      </c>
      <c r="S9" s="50" t="str">
        <f t="shared" ref="S9:S18" si="4">IF(ISNUMBER(Q9), IF(Q9&gt;P9,"NEVYHOVUJE","VYHOVUJE")," ")</f>
        <v>VYHOVUJE</v>
      </c>
      <c r="T9" s="47"/>
      <c r="U9" s="102"/>
    </row>
    <row r="10" spans="2:21" s="5" customFormat="1" ht="50.25" customHeight="1" x14ac:dyDescent="0.25">
      <c r="B10" s="44">
        <v>4</v>
      </c>
      <c r="C10" s="45" t="s">
        <v>35</v>
      </c>
      <c r="D10" s="46">
        <v>2</v>
      </c>
      <c r="E10" s="47" t="s">
        <v>15</v>
      </c>
      <c r="F10" s="83" t="s">
        <v>51</v>
      </c>
      <c r="G10" s="87" t="s">
        <v>61</v>
      </c>
      <c r="H10" s="112"/>
      <c r="I10" s="99"/>
      <c r="J10" s="102"/>
      <c r="K10" s="105"/>
      <c r="L10" s="99"/>
      <c r="M10" s="99"/>
      <c r="N10" s="109"/>
      <c r="O10" s="62">
        <f t="shared" si="0"/>
        <v>1100</v>
      </c>
      <c r="P10" s="48">
        <v>550</v>
      </c>
      <c r="Q10" s="91">
        <v>280</v>
      </c>
      <c r="R10" s="49">
        <f t="shared" si="1"/>
        <v>560</v>
      </c>
      <c r="S10" s="50" t="str">
        <f t="shared" si="4"/>
        <v>VYHOVUJE</v>
      </c>
      <c r="T10" s="47"/>
      <c r="U10" s="102"/>
    </row>
    <row r="11" spans="2:21" s="5" customFormat="1" ht="50.25" customHeight="1" x14ac:dyDescent="0.25">
      <c r="B11" s="44">
        <v>5</v>
      </c>
      <c r="C11" s="45" t="s">
        <v>36</v>
      </c>
      <c r="D11" s="46">
        <v>2</v>
      </c>
      <c r="E11" s="47" t="s">
        <v>15</v>
      </c>
      <c r="F11" s="83" t="s">
        <v>52</v>
      </c>
      <c r="G11" s="87" t="s">
        <v>62</v>
      </c>
      <c r="H11" s="112"/>
      <c r="I11" s="99"/>
      <c r="J11" s="102"/>
      <c r="K11" s="105"/>
      <c r="L11" s="99"/>
      <c r="M11" s="99"/>
      <c r="N11" s="109"/>
      <c r="O11" s="62">
        <f t="shared" si="0"/>
        <v>1400</v>
      </c>
      <c r="P11" s="48">
        <v>700</v>
      </c>
      <c r="Q11" s="91">
        <v>624</v>
      </c>
      <c r="R11" s="49">
        <f t="shared" si="1"/>
        <v>1248</v>
      </c>
      <c r="S11" s="50" t="str">
        <f t="shared" si="4"/>
        <v>VYHOVUJE</v>
      </c>
      <c r="T11" s="47"/>
      <c r="U11" s="102"/>
    </row>
    <row r="12" spans="2:21" s="5" customFormat="1" ht="50.25" customHeight="1" x14ac:dyDescent="0.25">
      <c r="B12" s="44">
        <v>6</v>
      </c>
      <c r="C12" s="45" t="s">
        <v>37</v>
      </c>
      <c r="D12" s="46">
        <v>1</v>
      </c>
      <c r="E12" s="47" t="s">
        <v>15</v>
      </c>
      <c r="F12" s="83" t="s">
        <v>51</v>
      </c>
      <c r="G12" s="87" t="s">
        <v>63</v>
      </c>
      <c r="H12" s="112"/>
      <c r="I12" s="99"/>
      <c r="J12" s="102"/>
      <c r="K12" s="105"/>
      <c r="L12" s="99"/>
      <c r="M12" s="99"/>
      <c r="N12" s="109"/>
      <c r="O12" s="62">
        <f t="shared" si="0"/>
        <v>700</v>
      </c>
      <c r="P12" s="48">
        <v>700</v>
      </c>
      <c r="Q12" s="91">
        <v>624</v>
      </c>
      <c r="R12" s="49">
        <f t="shared" si="1"/>
        <v>624</v>
      </c>
      <c r="S12" s="50" t="str">
        <f t="shared" si="4"/>
        <v>VYHOVUJE</v>
      </c>
      <c r="T12" s="47"/>
      <c r="U12" s="102"/>
    </row>
    <row r="13" spans="2:21" s="5" customFormat="1" ht="50.25" customHeight="1" x14ac:dyDescent="0.25">
      <c r="B13" s="44">
        <v>7</v>
      </c>
      <c r="C13" s="45" t="s">
        <v>38</v>
      </c>
      <c r="D13" s="46">
        <v>1</v>
      </c>
      <c r="E13" s="47" t="s">
        <v>15</v>
      </c>
      <c r="F13" s="83" t="s">
        <v>53</v>
      </c>
      <c r="G13" s="87" t="s">
        <v>64</v>
      </c>
      <c r="H13" s="112"/>
      <c r="I13" s="99"/>
      <c r="J13" s="102"/>
      <c r="K13" s="105"/>
      <c r="L13" s="99"/>
      <c r="M13" s="99"/>
      <c r="N13" s="109"/>
      <c r="O13" s="62">
        <f t="shared" si="0"/>
        <v>700</v>
      </c>
      <c r="P13" s="48">
        <v>700</v>
      </c>
      <c r="Q13" s="91">
        <v>624</v>
      </c>
      <c r="R13" s="49">
        <f t="shared" si="1"/>
        <v>624</v>
      </c>
      <c r="S13" s="50" t="str">
        <f t="shared" si="4"/>
        <v>VYHOVUJE</v>
      </c>
      <c r="T13" s="47"/>
      <c r="U13" s="102"/>
    </row>
    <row r="14" spans="2:21" s="5" customFormat="1" ht="50.25" customHeight="1" x14ac:dyDescent="0.25">
      <c r="B14" s="44">
        <v>8</v>
      </c>
      <c r="C14" s="45" t="s">
        <v>39</v>
      </c>
      <c r="D14" s="46">
        <v>1</v>
      </c>
      <c r="E14" s="47" t="s">
        <v>15</v>
      </c>
      <c r="F14" s="83" t="s">
        <v>51</v>
      </c>
      <c r="G14" s="87" t="s">
        <v>65</v>
      </c>
      <c r="H14" s="112"/>
      <c r="I14" s="99"/>
      <c r="J14" s="102"/>
      <c r="K14" s="105"/>
      <c r="L14" s="99"/>
      <c r="M14" s="99"/>
      <c r="N14" s="109"/>
      <c r="O14" s="62">
        <f t="shared" si="0"/>
        <v>700</v>
      </c>
      <c r="P14" s="48">
        <v>700</v>
      </c>
      <c r="Q14" s="91">
        <v>624</v>
      </c>
      <c r="R14" s="49">
        <f t="shared" si="1"/>
        <v>624</v>
      </c>
      <c r="S14" s="50" t="str">
        <f t="shared" si="4"/>
        <v>VYHOVUJE</v>
      </c>
      <c r="T14" s="47"/>
      <c r="U14" s="102"/>
    </row>
    <row r="15" spans="2:21" s="5" customFormat="1" ht="50.25" customHeight="1" x14ac:dyDescent="0.25">
      <c r="B15" s="44">
        <v>9</v>
      </c>
      <c r="C15" s="45" t="s">
        <v>40</v>
      </c>
      <c r="D15" s="46">
        <v>4</v>
      </c>
      <c r="E15" s="47" t="s">
        <v>15</v>
      </c>
      <c r="F15" s="83" t="s">
        <v>54</v>
      </c>
      <c r="G15" s="87" t="s">
        <v>66</v>
      </c>
      <c r="H15" s="112"/>
      <c r="I15" s="99"/>
      <c r="J15" s="102"/>
      <c r="K15" s="105"/>
      <c r="L15" s="99"/>
      <c r="M15" s="99"/>
      <c r="N15" s="109"/>
      <c r="O15" s="62">
        <f t="shared" si="0"/>
        <v>1800</v>
      </c>
      <c r="P15" s="48">
        <v>450</v>
      </c>
      <c r="Q15" s="91">
        <v>372</v>
      </c>
      <c r="R15" s="49">
        <f t="shared" si="1"/>
        <v>1488</v>
      </c>
      <c r="S15" s="50" t="str">
        <f t="shared" si="4"/>
        <v>VYHOVUJE</v>
      </c>
      <c r="T15" s="47"/>
      <c r="U15" s="102"/>
    </row>
    <row r="16" spans="2:21" s="5" customFormat="1" ht="50.25" customHeight="1" x14ac:dyDescent="0.25">
      <c r="B16" s="44">
        <v>10</v>
      </c>
      <c r="C16" s="45" t="s">
        <v>41</v>
      </c>
      <c r="D16" s="46">
        <v>2</v>
      </c>
      <c r="E16" s="47" t="s">
        <v>15</v>
      </c>
      <c r="F16" s="83" t="s">
        <v>55</v>
      </c>
      <c r="G16" s="87" t="s">
        <v>67</v>
      </c>
      <c r="H16" s="112"/>
      <c r="I16" s="99"/>
      <c r="J16" s="102"/>
      <c r="K16" s="105"/>
      <c r="L16" s="99"/>
      <c r="M16" s="99"/>
      <c r="N16" s="109"/>
      <c r="O16" s="62">
        <f t="shared" si="0"/>
        <v>1000</v>
      </c>
      <c r="P16" s="48">
        <v>500</v>
      </c>
      <c r="Q16" s="91">
        <v>280</v>
      </c>
      <c r="R16" s="49">
        <f t="shared" si="1"/>
        <v>560</v>
      </c>
      <c r="S16" s="50" t="str">
        <f t="shared" si="4"/>
        <v>VYHOVUJE</v>
      </c>
      <c r="T16" s="47"/>
      <c r="U16" s="102"/>
    </row>
    <row r="17" spans="1:21" s="5" customFormat="1" ht="50.25" customHeight="1" x14ac:dyDescent="0.25">
      <c r="B17" s="44">
        <v>11</v>
      </c>
      <c r="C17" s="45" t="s">
        <v>42</v>
      </c>
      <c r="D17" s="46">
        <v>2</v>
      </c>
      <c r="E17" s="47" t="s">
        <v>15</v>
      </c>
      <c r="F17" s="83" t="s">
        <v>56</v>
      </c>
      <c r="G17" s="87" t="s">
        <v>68</v>
      </c>
      <c r="H17" s="112"/>
      <c r="I17" s="99"/>
      <c r="J17" s="102"/>
      <c r="K17" s="105"/>
      <c r="L17" s="99"/>
      <c r="M17" s="99"/>
      <c r="N17" s="109"/>
      <c r="O17" s="62">
        <f t="shared" si="0"/>
        <v>800</v>
      </c>
      <c r="P17" s="48">
        <v>400</v>
      </c>
      <c r="Q17" s="91">
        <v>230</v>
      </c>
      <c r="R17" s="49">
        <f t="shared" si="1"/>
        <v>460</v>
      </c>
      <c r="S17" s="50" t="str">
        <f t="shared" si="4"/>
        <v>VYHOVUJE</v>
      </c>
      <c r="T17" s="47"/>
      <c r="U17" s="102"/>
    </row>
    <row r="18" spans="1:21" s="5" customFormat="1" ht="50.25" customHeight="1" thickBot="1" x14ac:dyDescent="0.3">
      <c r="B18" s="51">
        <v>12</v>
      </c>
      <c r="C18" s="52" t="s">
        <v>43</v>
      </c>
      <c r="D18" s="53">
        <v>2</v>
      </c>
      <c r="E18" s="54" t="s">
        <v>15</v>
      </c>
      <c r="F18" s="84" t="s">
        <v>57</v>
      </c>
      <c r="G18" s="88" t="s">
        <v>69</v>
      </c>
      <c r="H18" s="113"/>
      <c r="I18" s="100"/>
      <c r="J18" s="103"/>
      <c r="K18" s="106"/>
      <c r="L18" s="100"/>
      <c r="M18" s="100"/>
      <c r="N18" s="110"/>
      <c r="O18" s="79">
        <f t="shared" si="0"/>
        <v>3000</v>
      </c>
      <c r="P18" s="55">
        <v>1500</v>
      </c>
      <c r="Q18" s="92">
        <v>1289</v>
      </c>
      <c r="R18" s="56">
        <f t="shared" si="1"/>
        <v>2578</v>
      </c>
      <c r="S18" s="57" t="str">
        <f t="shared" si="4"/>
        <v>VYHOVUJE</v>
      </c>
      <c r="T18" s="54"/>
      <c r="U18" s="103"/>
    </row>
    <row r="19" spans="1:21" ht="16.5" thickTop="1" thickBo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7"/>
      <c r="S19" s="5"/>
      <c r="T19" s="5"/>
    </row>
    <row r="20" spans="1:21" ht="60.75" customHeight="1" thickTop="1" thickBot="1" x14ac:dyDescent="0.3">
      <c r="A20" s="5"/>
      <c r="B20" s="115" t="s">
        <v>11</v>
      </c>
      <c r="C20" s="116"/>
      <c r="D20" s="116"/>
      <c r="E20" s="116"/>
      <c r="F20" s="116"/>
      <c r="G20" s="116"/>
      <c r="H20" s="42"/>
      <c r="I20" s="21"/>
      <c r="J20" s="21"/>
      <c r="K20" s="21"/>
      <c r="L20" s="9"/>
      <c r="M20" s="9"/>
      <c r="N20" s="22"/>
      <c r="O20" s="22"/>
      <c r="P20" s="23" t="s">
        <v>12</v>
      </c>
      <c r="Q20" s="117" t="s">
        <v>13</v>
      </c>
      <c r="R20" s="118"/>
      <c r="S20" s="119"/>
      <c r="T20" s="15"/>
      <c r="U20" s="24"/>
    </row>
    <row r="21" spans="1:21" ht="33" customHeight="1" thickTop="1" thickBot="1" x14ac:dyDescent="0.3">
      <c r="A21" s="5"/>
      <c r="B21" s="94" t="s">
        <v>14</v>
      </c>
      <c r="C21" s="94"/>
      <c r="D21" s="94"/>
      <c r="E21" s="94"/>
      <c r="F21" s="94"/>
      <c r="G21" s="94"/>
      <c r="H21" s="41"/>
      <c r="I21" s="25"/>
      <c r="L21" s="8"/>
      <c r="M21" s="8"/>
      <c r="N21" s="26"/>
      <c r="O21" s="26"/>
      <c r="P21" s="27">
        <f>SUM(O7:O18)</f>
        <v>13612</v>
      </c>
      <c r="Q21" s="95">
        <f>SUM(R7:R18)</f>
        <v>10593</v>
      </c>
      <c r="R21" s="96"/>
      <c r="S21" s="97"/>
      <c r="T21" s="5"/>
    </row>
    <row r="22" spans="1:21" ht="14.25" customHeight="1" thickTop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1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1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1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M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M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M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M36" s="5"/>
      <c r="P36" s="5"/>
      <c r="Q36" s="5"/>
      <c r="R36" s="5"/>
      <c r="S36" s="5"/>
      <c r="T36" s="5"/>
    </row>
    <row r="37" spans="1:20" ht="14.25" customHeight="1" x14ac:dyDescent="0.25">
      <c r="A37" s="5"/>
      <c r="B37" s="5"/>
      <c r="K37" s="5"/>
      <c r="L37" s="5"/>
      <c r="M37" s="5"/>
      <c r="P37" s="5"/>
      <c r="Q37" s="5"/>
      <c r="R37" s="5"/>
      <c r="S37" s="5"/>
      <c r="T37" s="5"/>
    </row>
    <row r="38" spans="1:20" ht="14.25" customHeight="1" x14ac:dyDescent="0.25">
      <c r="A38" s="5"/>
      <c r="B38" s="5"/>
      <c r="K38" s="5"/>
      <c r="L38" s="5"/>
      <c r="M38" s="5"/>
      <c r="P38" s="5"/>
      <c r="Q38" s="5"/>
      <c r="R38" s="5"/>
      <c r="S38" s="5"/>
      <c r="T38" s="5"/>
    </row>
    <row r="39" spans="1:20" ht="14.25" customHeight="1" x14ac:dyDescent="0.25">
      <c r="A39" s="5"/>
      <c r="B39" s="5"/>
      <c r="K39" s="5"/>
      <c r="L39" s="5"/>
      <c r="M39" s="5"/>
      <c r="P39" s="5"/>
      <c r="Q39" s="5"/>
      <c r="R39" s="5"/>
      <c r="S39" s="5"/>
      <c r="T39" s="5"/>
    </row>
    <row r="40" spans="1:20" ht="14.25" customHeight="1" x14ac:dyDescent="0.25">
      <c r="B40" s="5"/>
      <c r="K40" s="5"/>
      <c r="L40" s="5"/>
      <c r="M40" s="5"/>
      <c r="P40" s="5"/>
      <c r="Q40" s="5"/>
      <c r="R40" s="5"/>
      <c r="S40" s="5"/>
      <c r="T40" s="5"/>
    </row>
    <row r="41" spans="1:20" ht="14.25" customHeight="1" x14ac:dyDescent="0.25">
      <c r="B41" s="5"/>
      <c r="K41" s="5"/>
      <c r="L41" s="5"/>
      <c r="M41" s="5"/>
      <c r="P41" s="5"/>
      <c r="Q41" s="5"/>
      <c r="R41" s="5"/>
      <c r="S41" s="5"/>
      <c r="T41" s="5"/>
    </row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mergeCells count="13">
    <mergeCell ref="U8:U18"/>
    <mergeCell ref="H8:H18"/>
    <mergeCell ref="B1:C1"/>
    <mergeCell ref="B20:G20"/>
    <mergeCell ref="Q20:S20"/>
    <mergeCell ref="B21:G21"/>
    <mergeCell ref="Q21:S21"/>
    <mergeCell ref="I8:I18"/>
    <mergeCell ref="J8:J18"/>
    <mergeCell ref="K8:K18"/>
    <mergeCell ref="L8:L18"/>
    <mergeCell ref="M8:M18"/>
    <mergeCell ref="N8:N18"/>
  </mergeCells>
  <conditionalFormatting sqref="B7:B18">
    <cfRule type="containsBlanks" dxfId="10" priority="53">
      <formula>LEN(TRIM(B7))=0</formula>
    </cfRule>
  </conditionalFormatting>
  <conditionalFormatting sqref="B7:B18">
    <cfRule type="cellIs" dxfId="9" priority="48" operator="greaterThanOrEqual">
      <formula>1</formula>
    </cfRule>
  </conditionalFormatting>
  <conditionalFormatting sqref="S7:S18">
    <cfRule type="cellIs" dxfId="8" priority="45" operator="equal">
      <formula>"VYHOVUJE"</formula>
    </cfRule>
  </conditionalFormatting>
  <conditionalFormatting sqref="S7:S18">
    <cfRule type="cellIs" dxfId="7" priority="44" operator="equal">
      <formula>"NEVYHOVUJE"</formula>
    </cfRule>
  </conditionalFormatting>
  <conditionalFormatting sqref="Q7:Q18 G7:G18">
    <cfRule type="containsBlanks" dxfId="6" priority="25">
      <formula>LEN(TRIM(G7))=0</formula>
    </cfRule>
  </conditionalFormatting>
  <conditionalFormatting sqref="Q7:Q18 G7:G18">
    <cfRule type="notContainsBlanks" dxfId="5" priority="23">
      <formula>LEN(TRIM(G7))&gt;0</formula>
    </cfRule>
  </conditionalFormatting>
  <conditionalFormatting sqref="G7:G18 Q7:Q18">
    <cfRule type="notContainsBlanks" dxfId="4" priority="22">
      <formula>LEN(TRIM(G7))&gt;0</formula>
    </cfRule>
  </conditionalFormatting>
  <conditionalFormatting sqref="G7:G18">
    <cfRule type="notContainsBlanks" dxfId="3" priority="21">
      <formula>LEN(TRIM(G7))&gt;0</formula>
    </cfRule>
  </conditionalFormatting>
  <conditionalFormatting sqref="D7:D1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3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J8" xr:uid="{00000000-0002-0000-0000-000002000000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2021-04-28T06:34:54Z</cp:lastPrinted>
  <dcterms:created xsi:type="dcterms:W3CDTF">2014-03-05T12:43:32Z</dcterms:created>
  <dcterms:modified xsi:type="dcterms:W3CDTF">2021-08-18T08:12:56Z</dcterms:modified>
</cp:coreProperties>
</file>